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oject\3080-0000-AVUHSD-AvAdultEd\DWG\"/>
    </mc:Choice>
  </mc:AlternateContent>
  <bookViews>
    <workbookView xWindow="0" yWindow="0" windowWidth="32914" windowHeight="14803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33" i="1"/>
  <c r="E23" i="1"/>
  <c r="E28" i="1" l="1"/>
  <c r="E15" i="1"/>
  <c r="E16" i="1"/>
  <c r="E14" i="1"/>
  <c r="E9" i="1"/>
  <c r="E7" i="1"/>
  <c r="E6" i="1"/>
  <c r="E5" i="1"/>
  <c r="E22" i="1" l="1"/>
  <c r="E10" i="1" l="1"/>
  <c r="E8" i="1"/>
  <c r="E11" i="1" s="1"/>
  <c r="E27" i="1" l="1"/>
  <c r="E29" i="1" s="1"/>
  <c r="E46" i="1" s="1"/>
  <c r="E20" i="1"/>
  <c r="E21" i="1"/>
  <c r="E47" i="1" l="1"/>
  <c r="E48" i="1"/>
  <c r="E49" i="1" s="1"/>
  <c r="E51" i="1" s="1"/>
  <c r="E24" i="1"/>
  <c r="E32" i="1" s="1"/>
  <c r="E36" i="1" s="1"/>
  <c r="E37" i="1" s="1"/>
  <c r="E38" i="1" s="1"/>
  <c r="E39" i="1" l="1"/>
  <c r="E41" i="1" s="1"/>
  <c r="E54" i="1" s="1"/>
</calcChain>
</file>

<file path=xl/sharedStrings.xml><?xml version="1.0" encoding="utf-8"?>
<sst xmlns="http://schemas.openxmlformats.org/spreadsheetml/2006/main" count="73" uniqueCount="53">
  <si>
    <t xml:space="preserve">Notes </t>
  </si>
  <si>
    <t>Hard &amp; Soft Costs Subtotal</t>
  </si>
  <si>
    <t>Soft Project Costs (20%)</t>
  </si>
  <si>
    <t>Overall Contingency (10%)</t>
  </si>
  <si>
    <t>Quantity</t>
  </si>
  <si>
    <t>Hard Cost Total</t>
  </si>
  <si>
    <t>AV Adult Ed Building</t>
  </si>
  <si>
    <t>Unit</t>
  </si>
  <si>
    <t>Cost / Unit</t>
  </si>
  <si>
    <t>Total</t>
  </si>
  <si>
    <t>ls</t>
  </si>
  <si>
    <t>Pre-engineered Metal Building (14,000SF)</t>
  </si>
  <si>
    <t>sf</t>
  </si>
  <si>
    <t>CBC Quote Dated 09.27.2024</t>
  </si>
  <si>
    <t>Landscaping</t>
  </si>
  <si>
    <t>Tenant Improvements</t>
  </si>
  <si>
    <t>Project reports, City Fees, Permits, AE Fees, Inspections</t>
  </si>
  <si>
    <t>10% contingency at this stage of the project is standard</t>
  </si>
  <si>
    <t>City of Palmdale will require a minimum of 10% of lot area to be landscaped</t>
  </si>
  <si>
    <t>Estimate based on CWA per local erector</t>
  </si>
  <si>
    <t>Estimated total probable cost for budgeting - Schematic design phase</t>
  </si>
  <si>
    <t>Concrete Foundations</t>
  </si>
  <si>
    <t>Covers sewer, water, gas, electrical - dependant on existing site utilities
(does not include service upgrades, and utility offsite connection fees if required)</t>
  </si>
  <si>
    <t>Mezzanine</t>
  </si>
  <si>
    <t>Site demo</t>
  </si>
  <si>
    <t>Site grading</t>
  </si>
  <si>
    <t>Demo fencing, trees, paving, etc.</t>
  </si>
  <si>
    <t>Phase 2 Site</t>
  </si>
  <si>
    <t>Phase 1 Sitework</t>
  </si>
  <si>
    <t>AC Paving</t>
  </si>
  <si>
    <t>Paving east side between building and southern parking</t>
  </si>
  <si>
    <t>Phase 1 Sitework sub-total</t>
  </si>
  <si>
    <t>Site utilities</t>
  </si>
  <si>
    <t>4" Concrete walkways</t>
  </si>
  <si>
    <t>Concrete around the building</t>
  </si>
  <si>
    <t>Building erection</t>
  </si>
  <si>
    <t>Phase 2 Sitework sub-total</t>
  </si>
  <si>
    <t>Building Shell sub-total</t>
  </si>
  <si>
    <t>Phase 1 Interior Build Out</t>
  </si>
  <si>
    <t>Phase 2 Interior Build Out</t>
  </si>
  <si>
    <t>Dental, Arts, VR Classrooms</t>
  </si>
  <si>
    <t>Lounge, Offices, Restrooms, Custodial, Storag, Woodshop, Metal Shop, Corridors</t>
  </si>
  <si>
    <t>Building Tenant Improvement sub-total</t>
  </si>
  <si>
    <t>Phase 1 Building Shell</t>
  </si>
  <si>
    <t>Phase 1 Sub-total</t>
  </si>
  <si>
    <t>Phase 2 Sub-total</t>
  </si>
  <si>
    <t>Phase 1 Costs</t>
  </si>
  <si>
    <t>Phase 2 Costs</t>
  </si>
  <si>
    <t>Soft Project Costs (10%)</t>
  </si>
  <si>
    <t>City Fees, Permits, AE Fees, Inspections</t>
  </si>
  <si>
    <t>Phase 1 Estimated Project Cost</t>
  </si>
  <si>
    <t>Phase 2 Estimated Project Cost</t>
  </si>
  <si>
    <t>Total Estimate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</si>
</sst>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4" fontId="0" fillId="0" borderId="0" xfId="1" applyFont="1"/>
    <xf numFmtId="44" fontId="2" fillId="0" borderId="0" xfId="1" applyFont="1"/>
    <xf numFmtId="44" fontId="0" fillId="0" borderId="0" xfId="0" applyNumberFormat="1"/>
    <xf numFmtId="44" fontId="2" fillId="0" borderId="0" xfId="0" applyNumberFormat="1" applyFon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right"/>
    </xf>
    <xf numFmtId="164" fontId="0" fillId="0" borderId="0" xfId="2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4" fontId="4" fillId="0" borderId="0" xfId="0" applyNumberFormat="1" applyFont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 wrapText="1"/>
    </xf>
    <xf numFmtId="44" fontId="2" fillId="2" borderId="2" xfId="1" applyFont="1" applyFill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="70" zoomScaleNormal="70" workbookViewId="0">
      <selection activeCell="F11" sqref="F11"/>
    </sheetView>
  </sheetViews>
  <sheetFormatPr defaultRowHeight="14.6" x14ac:dyDescent="0.4"/>
  <cols>
    <col min="1" max="1" width="35.23046875" bestFit="1" customWidth="1"/>
    <col min="2" max="2" width="13.69140625" bestFit="1" customWidth="1"/>
    <col min="3" max="3" width="10.69140625" bestFit="1" customWidth="1"/>
    <col min="4" max="4" width="15.61328125" style="2" bestFit="1" customWidth="1"/>
    <col min="5" max="5" width="17.84375" style="2" bestFit="1" customWidth="1"/>
    <col min="6" max="6" width="72.61328125" bestFit="1" customWidth="1"/>
  </cols>
  <sheetData>
    <row r="1" spans="1:6" ht="15" thickBot="1" x14ac:dyDescent="0.45">
      <c r="A1" t="s">
        <v>20</v>
      </c>
    </row>
    <row r="2" spans="1:6" ht="30" customHeight="1" x14ac:dyDescent="0.4">
      <c r="A2" s="14" t="s">
        <v>6</v>
      </c>
      <c r="B2" s="20" t="s">
        <v>4</v>
      </c>
      <c r="C2" s="20" t="s">
        <v>7</v>
      </c>
      <c r="D2" s="22" t="s">
        <v>8</v>
      </c>
      <c r="E2" s="16" t="s">
        <v>9</v>
      </c>
      <c r="F2" s="18" t="s">
        <v>0</v>
      </c>
    </row>
    <row r="3" spans="1:6" ht="15" thickBot="1" x14ac:dyDescent="0.45">
      <c r="A3" s="15"/>
      <c r="B3" s="21"/>
      <c r="C3" s="21"/>
      <c r="D3" s="23"/>
      <c r="E3" s="17"/>
      <c r="F3" s="19"/>
    </row>
    <row r="4" spans="1:6" x14ac:dyDescent="0.4">
      <c r="A4" s="10" t="s">
        <v>28</v>
      </c>
    </row>
    <row r="5" spans="1:6" x14ac:dyDescent="0.4">
      <c r="A5" t="s">
        <v>24</v>
      </c>
      <c r="B5" s="9">
        <v>46110</v>
      </c>
      <c r="C5" t="s">
        <v>12</v>
      </c>
      <c r="D5" s="2">
        <v>6</v>
      </c>
      <c r="E5" s="2">
        <f>B5*D5</f>
        <v>276660</v>
      </c>
      <c r="F5" s="11" t="s">
        <v>26</v>
      </c>
    </row>
    <row r="6" spans="1:6" x14ac:dyDescent="0.4">
      <c r="A6" t="s">
        <v>25</v>
      </c>
      <c r="B6" s="9">
        <v>46110</v>
      </c>
      <c r="C6" t="s">
        <v>12</v>
      </c>
      <c r="D6" s="2">
        <v>3.22</v>
      </c>
      <c r="E6" s="2">
        <f>D6*B6</f>
        <v>148474.20000000001</v>
      </c>
      <c r="F6" s="11"/>
    </row>
    <row r="7" spans="1:6" x14ac:dyDescent="0.4">
      <c r="A7" t="s">
        <v>33</v>
      </c>
      <c r="B7" s="9">
        <v>10335</v>
      </c>
      <c r="C7" t="s">
        <v>12</v>
      </c>
      <c r="D7" s="2">
        <v>38</v>
      </c>
      <c r="E7" s="2">
        <f>B7*D7</f>
        <v>392730</v>
      </c>
      <c r="F7" s="11" t="s">
        <v>34</v>
      </c>
    </row>
    <row r="8" spans="1:6" x14ac:dyDescent="0.4">
      <c r="A8" t="s">
        <v>14</v>
      </c>
      <c r="B8">
        <v>6450</v>
      </c>
      <c r="C8" t="s">
        <v>12</v>
      </c>
      <c r="D8" s="2">
        <v>12</v>
      </c>
      <c r="E8" s="4">
        <f>D8*B8</f>
        <v>77400</v>
      </c>
      <c r="F8" s="11" t="s">
        <v>18</v>
      </c>
    </row>
    <row r="9" spans="1:6" x14ac:dyDescent="0.4">
      <c r="A9" t="s">
        <v>29</v>
      </c>
      <c r="B9" s="9">
        <v>15433</v>
      </c>
      <c r="C9" t="s">
        <v>12</v>
      </c>
      <c r="D9" s="2">
        <v>35</v>
      </c>
      <c r="E9" s="4">
        <f>B9*D9</f>
        <v>540155</v>
      </c>
      <c r="F9" s="11" t="s">
        <v>30</v>
      </c>
    </row>
    <row r="10" spans="1:6" ht="29.15" x14ac:dyDescent="0.4">
      <c r="A10" t="s">
        <v>32</v>
      </c>
      <c r="B10">
        <v>1</v>
      </c>
      <c r="C10" t="s">
        <v>10</v>
      </c>
      <c r="D10" s="2">
        <v>230000</v>
      </c>
      <c r="E10" s="4">
        <f>D10*B10</f>
        <v>230000</v>
      </c>
      <c r="F10" s="12" t="s">
        <v>22</v>
      </c>
    </row>
    <row r="11" spans="1:6" x14ac:dyDescent="0.4">
      <c r="A11" s="11" t="s">
        <v>31</v>
      </c>
      <c r="E11" s="13">
        <f>SUM(E5:E10)</f>
        <v>1665419.2</v>
      </c>
      <c r="F11" s="12"/>
    </row>
    <row r="12" spans="1:6" x14ac:dyDescent="0.4">
      <c r="E12" s="4"/>
      <c r="F12" s="12"/>
    </row>
    <row r="13" spans="1:6" x14ac:dyDescent="0.4">
      <c r="A13" s="10" t="s">
        <v>27</v>
      </c>
      <c r="E13" s="4"/>
      <c r="F13" s="12"/>
    </row>
    <row r="14" spans="1:6" x14ac:dyDescent="0.4">
      <c r="A14" t="s">
        <v>24</v>
      </c>
      <c r="B14" s="9">
        <v>21518</v>
      </c>
      <c r="C14" t="s">
        <v>12</v>
      </c>
      <c r="D14" s="2">
        <v>6</v>
      </c>
      <c r="E14" s="2">
        <f>B14*D14</f>
        <v>129108</v>
      </c>
      <c r="F14" s="12"/>
    </row>
    <row r="15" spans="1:6" x14ac:dyDescent="0.4">
      <c r="A15" t="s">
        <v>25</v>
      </c>
      <c r="B15" s="9">
        <v>21518</v>
      </c>
      <c r="C15" t="s">
        <v>12</v>
      </c>
      <c r="D15" s="2">
        <v>3.22</v>
      </c>
      <c r="E15" s="2">
        <f>B15*D15</f>
        <v>69287.960000000006</v>
      </c>
      <c r="F15" s="12"/>
    </row>
    <row r="16" spans="1:6" x14ac:dyDescent="0.4">
      <c r="A16" t="s">
        <v>29</v>
      </c>
      <c r="B16" s="9">
        <v>15433</v>
      </c>
      <c r="C16" t="s">
        <v>12</v>
      </c>
      <c r="D16" s="2">
        <v>35</v>
      </c>
      <c r="E16" s="4">
        <f>B16*D16</f>
        <v>540155</v>
      </c>
      <c r="F16" s="12"/>
    </row>
    <row r="17" spans="1:6" x14ac:dyDescent="0.4">
      <c r="A17" s="11" t="s">
        <v>36</v>
      </c>
      <c r="E17" s="13">
        <f>SUM(E14:E16)</f>
        <v>738550.96</v>
      </c>
      <c r="F17" s="11"/>
    </row>
    <row r="18" spans="1:6" x14ac:dyDescent="0.4">
      <c r="A18" s="11"/>
      <c r="E18" s="13"/>
      <c r="F18" s="11"/>
    </row>
    <row r="19" spans="1:6" x14ac:dyDescent="0.4">
      <c r="A19" s="10" t="s">
        <v>43</v>
      </c>
      <c r="E19" s="4"/>
      <c r="F19" s="11"/>
    </row>
    <row r="20" spans="1:6" x14ac:dyDescent="0.4">
      <c r="A20" t="s">
        <v>11</v>
      </c>
      <c r="B20">
        <v>1</v>
      </c>
      <c r="C20" t="s">
        <v>10</v>
      </c>
      <c r="D20" s="2">
        <v>642922.93000000005</v>
      </c>
      <c r="E20" s="4">
        <f>B20*D20</f>
        <v>642922.93000000005</v>
      </c>
      <c r="F20" s="11" t="s">
        <v>13</v>
      </c>
    </row>
    <row r="21" spans="1:6" x14ac:dyDescent="0.4">
      <c r="A21" t="s">
        <v>35</v>
      </c>
      <c r="B21" s="7">
        <v>14000</v>
      </c>
      <c r="C21" t="s">
        <v>12</v>
      </c>
      <c r="D21" s="2">
        <v>60</v>
      </c>
      <c r="E21" s="4">
        <f>B21*D21</f>
        <v>840000</v>
      </c>
      <c r="F21" s="11" t="s">
        <v>19</v>
      </c>
    </row>
    <row r="22" spans="1:6" x14ac:dyDescent="0.4">
      <c r="A22" t="s">
        <v>21</v>
      </c>
      <c r="B22" s="7">
        <v>14000</v>
      </c>
      <c r="C22" t="s">
        <v>12</v>
      </c>
      <c r="D22" s="2">
        <v>60</v>
      </c>
      <c r="E22" s="4">
        <f>B22*D22</f>
        <v>840000</v>
      </c>
      <c r="F22" s="11"/>
    </row>
    <row r="23" spans="1:6" x14ac:dyDescent="0.4">
      <c r="A23" t="s">
        <v>23</v>
      </c>
      <c r="B23">
        <v>1100</v>
      </c>
      <c r="C23" t="s">
        <v>12</v>
      </c>
      <c r="D23" s="2">
        <v>60</v>
      </c>
      <c r="E23" s="4">
        <f>B23*D23</f>
        <v>66000</v>
      </c>
      <c r="F23" s="11"/>
    </row>
    <row r="24" spans="1:6" x14ac:dyDescent="0.4">
      <c r="A24" s="11" t="s">
        <v>37</v>
      </c>
      <c r="E24" s="13">
        <f>SUM(E20:E23)</f>
        <v>2388922.9300000002</v>
      </c>
      <c r="F24" s="11"/>
    </row>
    <row r="25" spans="1:6" x14ac:dyDescent="0.4">
      <c r="E25"/>
      <c r="F25" s="11"/>
    </row>
    <row r="26" spans="1:6" x14ac:dyDescent="0.4">
      <c r="A26" s="10" t="s">
        <v>15</v>
      </c>
      <c r="E26"/>
      <c r="F26" s="11"/>
    </row>
    <row r="27" spans="1:6" x14ac:dyDescent="0.4">
      <c r="A27" t="s">
        <v>38</v>
      </c>
      <c r="B27" s="8">
        <v>7550</v>
      </c>
      <c r="C27" t="s">
        <v>12</v>
      </c>
      <c r="D27" s="2">
        <v>200</v>
      </c>
      <c r="E27" s="4">
        <f>B27*D27</f>
        <v>1510000</v>
      </c>
      <c r="F27" s="11" t="s">
        <v>41</v>
      </c>
    </row>
    <row r="28" spans="1:6" x14ac:dyDescent="0.4">
      <c r="A28" t="s">
        <v>39</v>
      </c>
      <c r="B28" s="8">
        <v>6450</v>
      </c>
      <c r="C28" t="s">
        <v>12</v>
      </c>
      <c r="D28" s="2">
        <v>200</v>
      </c>
      <c r="E28" s="4">
        <f>B28*D28</f>
        <v>1290000</v>
      </c>
      <c r="F28" s="11" t="s">
        <v>40</v>
      </c>
    </row>
    <row r="29" spans="1:6" x14ac:dyDescent="0.4">
      <c r="A29" s="11" t="s">
        <v>42</v>
      </c>
      <c r="B29" s="8"/>
      <c r="E29" s="13">
        <f>SUM(E27:E28)</f>
        <v>2800000</v>
      </c>
      <c r="F29" s="11"/>
    </row>
    <row r="30" spans="1:6" x14ac:dyDescent="0.4">
      <c r="B30" s="8"/>
      <c r="E30" s="4"/>
      <c r="F30" s="11"/>
    </row>
    <row r="31" spans="1:6" x14ac:dyDescent="0.4">
      <c r="E31"/>
      <c r="F31" s="11"/>
    </row>
    <row r="32" spans="1:6" x14ac:dyDescent="0.4">
      <c r="A32" s="1" t="s">
        <v>44</v>
      </c>
      <c r="E32" s="2">
        <f>E11+E24+E27</f>
        <v>5564342.1299999999</v>
      </c>
      <c r="F32" s="11"/>
    </row>
    <row r="33" spans="1:6" x14ac:dyDescent="0.4">
      <c r="A33" s="1" t="s">
        <v>45</v>
      </c>
      <c r="E33" s="4">
        <f>E17+E28</f>
        <v>2028550.96</v>
      </c>
      <c r="F33" s="11"/>
    </row>
    <row r="34" spans="1:6" x14ac:dyDescent="0.4">
      <c r="A34" s="1"/>
      <c r="E34"/>
      <c r="F34" s="11"/>
    </row>
    <row r="35" spans="1:6" x14ac:dyDescent="0.4">
      <c r="A35" s="1" t="s">
        <v>46</v>
      </c>
      <c r="E35"/>
      <c r="F35" s="11"/>
    </row>
    <row r="36" spans="1:6" x14ac:dyDescent="0.4">
      <c r="A36" s="1" t="s">
        <v>5</v>
      </c>
      <c r="E36" s="5">
        <f>E32</f>
        <v>5564342.1299999999</v>
      </c>
      <c r="F36" s="10"/>
    </row>
    <row r="37" spans="1:6" x14ac:dyDescent="0.4">
      <c r="A37" s="1" t="s">
        <v>2</v>
      </c>
      <c r="E37" s="4">
        <f>E36*0.2</f>
        <v>1112868.426</v>
      </c>
      <c r="F37" s="11" t="s">
        <v>16</v>
      </c>
    </row>
    <row r="38" spans="1:6" x14ac:dyDescent="0.4">
      <c r="A38" s="1" t="s">
        <v>1</v>
      </c>
      <c r="E38" s="4">
        <f>E36+E37</f>
        <v>6677210.5559999999</v>
      </c>
      <c r="F38" s="11"/>
    </row>
    <row r="39" spans="1:6" x14ac:dyDescent="0.4">
      <c r="A39" s="1" t="s">
        <v>3</v>
      </c>
      <c r="E39" s="2">
        <f>E38*0.1</f>
        <v>667721.05560000008</v>
      </c>
      <c r="F39" s="11" t="s">
        <v>17</v>
      </c>
    </row>
    <row r="40" spans="1:6" x14ac:dyDescent="0.4">
      <c r="A40" s="1"/>
      <c r="E40"/>
    </row>
    <row r="41" spans="1:6" x14ac:dyDescent="0.4">
      <c r="A41" s="1" t="s">
        <v>50</v>
      </c>
      <c r="E41" s="5">
        <f>E38+E39</f>
        <v>7344931.6116000004</v>
      </c>
    </row>
    <row r="44" spans="1:6" ht="32.25" customHeight="1" x14ac:dyDescent="0.4">
      <c r="A44" s="6"/>
      <c r="F44" s="6"/>
    </row>
    <row r="45" spans="1:6" x14ac:dyDescent="0.4">
      <c r="A45" s="1" t="s">
        <v>47</v>
      </c>
      <c r="E45"/>
      <c r="F45" s="11"/>
    </row>
    <row r="46" spans="1:6" x14ac:dyDescent="0.4">
      <c r="A46" s="1" t="s">
        <v>5</v>
      </c>
      <c r="E46" s="5">
        <f>E33</f>
        <v>2028550.96</v>
      </c>
      <c r="F46" s="10"/>
    </row>
    <row r="47" spans="1:6" x14ac:dyDescent="0.4">
      <c r="A47" s="1" t="s">
        <v>48</v>
      </c>
      <c r="E47" s="4">
        <f>E46*0.05</f>
        <v>101427.54800000001</v>
      </c>
      <c r="F47" s="11" t="s">
        <v>49</v>
      </c>
    </row>
    <row r="48" spans="1:6" x14ac:dyDescent="0.4">
      <c r="A48" s="1" t="s">
        <v>1</v>
      </c>
      <c r="E48" s="4">
        <f>E46+E47</f>
        <v>2129978.5079999999</v>
      </c>
      <c r="F48" s="11"/>
    </row>
    <row r="49" spans="1:6" x14ac:dyDescent="0.4">
      <c r="A49" s="1" t="s">
        <v>3</v>
      </c>
      <c r="E49" s="2">
        <f>E48*0.1</f>
        <v>212997.85080000001</v>
      </c>
      <c r="F49" s="11" t="s">
        <v>17</v>
      </c>
    </row>
    <row r="50" spans="1:6" x14ac:dyDescent="0.4">
      <c r="A50" s="1"/>
      <c r="E50"/>
    </row>
    <row r="51" spans="1:6" x14ac:dyDescent="0.4">
      <c r="A51" s="1" t="s">
        <v>51</v>
      </c>
      <c r="E51" s="5">
        <f>E48+E49</f>
        <v>2342976.3588</v>
      </c>
    </row>
    <row r="52" spans="1:6" x14ac:dyDescent="0.4">
      <c r="A52" s="1"/>
    </row>
    <row r="53" spans="1:6" x14ac:dyDescent="0.4">
      <c r="A53" s="1"/>
    </row>
    <row r="54" spans="1:6" x14ac:dyDescent="0.4">
      <c r="A54" s="1" t="s">
        <v>52</v>
      </c>
      <c r="E54" s="3">
        <f>E41+E51</f>
        <v>9687907.9704</v>
      </c>
    </row>
    <row r="55" spans="1:6" x14ac:dyDescent="0.4">
      <c r="A55" s="1"/>
      <c r="E55" s="3"/>
    </row>
  </sheetData>
  <mergeCells count="6">
    <mergeCell ref="A2:A3"/>
    <mergeCell ref="E2:E3"/>
    <mergeCell ref="F2:F3"/>
    <mergeCell ref="C2:C3"/>
    <mergeCell ref="B2:B3"/>
    <mergeCell ref="D2:D3"/>
  </mergeCells>
  <pageMargins left="0.7" right="0.7" top="0.75" bottom="0.75" header="0.3" footer="0.3"/>
  <pageSetup paperSize="17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Irvine Carrillo</dc:creator>
  <cp:lastModifiedBy>Irvine Carrillo</cp:lastModifiedBy>
  <cp:lastPrinted>2024-10-07T23:17:21Z</cp:lastPrinted>
  <dcterms:created xsi:type="dcterms:W3CDTF">2024-05-10T16:32:46Z</dcterms:created>
  <dcterms:modified xsi:type="dcterms:W3CDTF">2024-10-07T23:22:00Z</dcterms:modified>
</cp:coreProperties>
</file>